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Users/kimmyrvang/Google Drive/01 - Work/StartupCFO/Maler/Maler for Startup CFO-medlemmer/"/>
    </mc:Choice>
  </mc:AlternateContent>
  <bookViews>
    <workbookView xWindow="0" yWindow="460" windowWidth="38400" windowHeight="19540" tabRatio="500"/>
  </bookViews>
  <sheets>
    <sheet name="Lønn" sheetId="1" r:id="rId1"/>
    <sheet name="Satser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1" l="1"/>
  <c r="C24" i="1"/>
  <c r="C27" i="1"/>
  <c r="C33" i="1"/>
  <c r="G24" i="1"/>
  <c r="G23" i="1"/>
  <c r="H17" i="1"/>
  <c r="G17" i="1"/>
  <c r="H20" i="1"/>
  <c r="G28" i="1"/>
  <c r="H28" i="1"/>
  <c r="H30" i="1"/>
  <c r="G27" i="1"/>
  <c r="H27" i="1"/>
  <c r="H29" i="1"/>
  <c r="H31" i="1"/>
  <c r="D9" i="1"/>
  <c r="H32" i="1"/>
  <c r="H33" i="1"/>
  <c r="H34" i="1"/>
  <c r="G30" i="1"/>
  <c r="G29" i="1"/>
  <c r="G31" i="1"/>
  <c r="G32" i="1"/>
  <c r="G33" i="1"/>
  <c r="G34" i="1"/>
  <c r="C31" i="1"/>
  <c r="D31" i="1"/>
  <c r="C32" i="1"/>
  <c r="D32" i="1"/>
  <c r="D33" i="1"/>
  <c r="C30" i="1"/>
  <c r="D30" i="1"/>
  <c r="C29" i="1"/>
  <c r="D29" i="1"/>
  <c r="C28" i="1"/>
  <c r="D28" i="1"/>
  <c r="D27" i="1"/>
  <c r="D34" i="1"/>
  <c r="C34" i="1"/>
</calcChain>
</file>

<file path=xl/comments1.xml><?xml version="1.0" encoding="utf-8"?>
<comments xmlns="http://schemas.openxmlformats.org/spreadsheetml/2006/main">
  <authors>
    <author>Microsoft Office User</author>
  </authors>
  <commentList>
    <comment ref="F6" authorId="0">
      <text>
        <r>
          <rPr>
            <b/>
            <sz val="10"/>
            <color indexed="81"/>
            <rFont val="Calibri"/>
          </rPr>
          <t xml:space="preserve">Frynsegoder inkludert arbeidsforholdets om ikke utbetales  i penger. Velg fra nedtrekksmenyen. Legg inn beløp per år. </t>
        </r>
      </text>
    </comment>
    <comment ref="G6" authorId="0">
      <text>
        <r>
          <rPr>
            <b/>
            <sz val="10"/>
            <color indexed="81"/>
            <rFont val="Calibri"/>
          </rPr>
          <t>Frynsegoder det skal beregnes arbeidsgiveravgift av Legg inn beløp per år</t>
        </r>
      </text>
    </comment>
    <comment ref="H6" authorId="0">
      <text>
        <r>
          <rPr>
            <b/>
            <sz val="10"/>
            <color indexed="81"/>
            <rFont val="Calibri"/>
          </rPr>
          <t>Frynsegoder som det ikke skal beregnes arbeidsgiveravgift av. Legg inn beløp per år</t>
        </r>
      </text>
    </comment>
    <comment ref="D7" authorId="0">
      <text>
        <r>
          <rPr>
            <b/>
            <sz val="10"/>
            <color indexed="81"/>
            <rFont val="Calibri"/>
          </rPr>
          <t>Legg inn sats for arbeidsgiveravgift</t>
        </r>
      </text>
    </comment>
    <comment ref="D8" authorId="0">
      <text>
        <r>
          <rPr>
            <b/>
            <sz val="10"/>
            <color indexed="81"/>
            <rFont val="Calibri"/>
          </rPr>
          <t xml:space="preserve">Legg inn sats for feriepenger. Normalt er satsen 10,2% for de med 4 uker ferie, og 12% for de med 5 uker ferie. Arbeidstakere over 60 år har i tillegg krav på 2,3 prosentpoeng høyere sats, hhv. 12,5% og 14,3%. </t>
        </r>
      </text>
    </comment>
    <comment ref="D10" authorId="0">
      <text>
        <r>
          <rPr>
            <b/>
            <sz val="10"/>
            <color indexed="81"/>
            <rFont val="Calibri"/>
          </rPr>
          <t>Legg inn satsen for sparing til obligatorisk tjenestepensjon. Minimumssatsen er 2%.</t>
        </r>
      </text>
    </comment>
    <comment ref="C20" authorId="0">
      <text>
        <r>
          <rPr>
            <b/>
            <sz val="10"/>
            <color indexed="81"/>
            <rFont val="Calibri"/>
          </rPr>
          <t>Legg inn brutto timelønn</t>
        </r>
      </text>
    </comment>
    <comment ref="G20" authorId="0">
      <text>
        <r>
          <rPr>
            <b/>
            <sz val="10"/>
            <color indexed="81"/>
            <rFont val="Calibri"/>
          </rPr>
          <t>Legg inn bruttoårslønn inkl. bonus</t>
        </r>
      </text>
    </comment>
    <comment ref="C21" authorId="0">
      <text>
        <r>
          <rPr>
            <b/>
            <sz val="10"/>
            <color indexed="81"/>
            <rFont val="Calibri"/>
          </rPr>
          <t>Legg inn antall arbeidstimer per uke</t>
        </r>
      </text>
    </comment>
    <comment ref="G21" authorId="0">
      <text>
        <r>
          <rPr>
            <b/>
            <sz val="10"/>
            <color indexed="81"/>
            <rFont val="Calibri"/>
          </rPr>
          <t>Legg inn antall arbeidstimer per uke</t>
        </r>
      </text>
    </comment>
    <comment ref="C22" authorId="0">
      <text>
        <r>
          <rPr>
            <b/>
            <sz val="10"/>
            <color indexed="81"/>
            <rFont val="Calibri"/>
          </rPr>
          <t>Legg inn antall ferieuker</t>
        </r>
      </text>
    </comment>
    <comment ref="G22" authorId="0">
      <text>
        <r>
          <rPr>
            <b/>
            <sz val="10"/>
            <color indexed="81"/>
            <rFont val="Calibri"/>
          </rPr>
          <t>Legg inn antall ferieuker</t>
        </r>
      </text>
    </comment>
  </commentList>
</comments>
</file>

<file path=xl/sharedStrings.xml><?xml version="1.0" encoding="utf-8"?>
<sst xmlns="http://schemas.openxmlformats.org/spreadsheetml/2006/main" count="75" uniqueCount="47">
  <si>
    <t>Sats</t>
  </si>
  <si>
    <t>Arbeidsgiveravgift</t>
  </si>
  <si>
    <t>Feriepenger</t>
  </si>
  <si>
    <t>Arbeidsgiveravgift av feriepenger</t>
  </si>
  <si>
    <t>Sparerate obligatorisk tjenestepengsjon (OTP)</t>
  </si>
  <si>
    <t>Omregning: timelønn til måneds- og årslønn</t>
  </si>
  <si>
    <t>Omregning: årslønn til måneds- og timelønn</t>
  </si>
  <si>
    <t>Lønn per time</t>
  </si>
  <si>
    <t>Timer per uke</t>
  </si>
  <si>
    <t>Antall ferieuker</t>
  </si>
  <si>
    <t>Arbeidsuker per år</t>
  </si>
  <si>
    <t>Timer per måned</t>
  </si>
  <si>
    <t>Antall timer per år</t>
  </si>
  <si>
    <t>Måned</t>
  </si>
  <si>
    <t>År</t>
  </si>
  <si>
    <t>Time</t>
  </si>
  <si>
    <t>Bruttolønn</t>
  </si>
  <si>
    <t>AGA sats</t>
  </si>
  <si>
    <t>FP sats</t>
  </si>
  <si>
    <t>Ferieuker</t>
  </si>
  <si>
    <t>Julebord</t>
  </si>
  <si>
    <t>Sum</t>
  </si>
  <si>
    <t>Beløp inkl frynsegoder</t>
  </si>
  <si>
    <t>Sats OTP</t>
  </si>
  <si>
    <t>Fritt månedskort offentlig transport</t>
  </si>
  <si>
    <t>Arbeidsgiveravgift, kontantytelser</t>
  </si>
  <si>
    <t>Naturalytelser ("frynsegoder")</t>
  </si>
  <si>
    <t>Utstyr (f. eks pc, mobil, nettbrett etc)</t>
  </si>
  <si>
    <t>Fritt telefonabonnement</t>
  </si>
  <si>
    <t>Fritt treningsabonnement</t>
  </si>
  <si>
    <t>Sommerefest</t>
  </si>
  <si>
    <t>Fritt internettabonnement</t>
  </si>
  <si>
    <t>Arb.g.avg.fritt</t>
  </si>
  <si>
    <t>Arb.g.avg.pl.</t>
  </si>
  <si>
    <t>Frynsegode</t>
  </si>
  <si>
    <t>Satser</t>
  </si>
  <si>
    <t>Lønn per år</t>
  </si>
  <si>
    <t>Arbeidsgiveravgift, avgiftspl. naturalytelser</t>
  </si>
  <si>
    <t>Sum lønnskostnader inkl. naturalytelser</t>
  </si>
  <si>
    <t xml:space="preserve">Bruttolønn inkl. naturalytelser </t>
  </si>
  <si>
    <t xml:space="preserve">Bruttolønn inkl. naturalytelser  </t>
  </si>
  <si>
    <t xml:space="preserve">Sum lønnskostnader inkl. naturalytelser </t>
  </si>
  <si>
    <t>Avgifter og obligatoriske lønnskostnader</t>
  </si>
  <si>
    <t>Veiledning</t>
  </si>
  <si>
    <t>Alle hvite celler kan redigeres og inneholder en kort forklaring av hva som skal legges inn av informasjon. Celler i grått skal ikke redigeres.</t>
  </si>
  <si>
    <t>Utregninger av lønnskostnader</t>
  </si>
  <si>
    <t>Sparering obligatorisk tjenestepengsjon (OTP)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</si>
</sst>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11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b/>
      <sz val="10"/>
      <color indexed="81"/>
      <name val="Calibri"/>
    </font>
    <font>
      <b/>
      <sz val="22"/>
      <color rgb="FF000000"/>
      <name val="Avenir Book"/>
    </font>
    <font>
      <sz val="10"/>
      <color rgb="FF000000"/>
      <name val="Avenir Book"/>
    </font>
    <font>
      <b/>
      <sz val="10"/>
      <color theme="1"/>
      <name val="Avenir Book"/>
    </font>
    <font>
      <b/>
      <sz val="10"/>
      <name val="Avenir Book"/>
    </font>
    <font>
      <sz val="10"/>
      <name val="Avenir Book"/>
    </font>
    <font>
      <b/>
      <sz val="10"/>
      <color rgb="FF000000"/>
      <name val="Avenir Book"/>
    </font>
    <font>
      <sz val="10"/>
      <color theme="1"/>
      <name val="Avenir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CCCCCC"/>
      </patternFill>
    </fill>
    <fill>
      <patternFill patternType="solid">
        <fgColor theme="0" tint="-0.14999847407452621"/>
        <bgColor rgb="FFD9D9D9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B7B7B7"/>
      </bottom>
      <diagonal/>
    </border>
    <border>
      <left/>
      <right/>
      <top/>
      <bottom style="thin">
        <color rgb="FFB7B7B7"/>
      </bottom>
      <diagonal/>
    </border>
    <border>
      <left/>
      <right style="thin">
        <color rgb="FF000000"/>
      </right>
      <top/>
      <bottom style="thin">
        <color rgb="FFB7B7B7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B7B7B7"/>
      </bottom>
      <diagonal/>
    </border>
    <border>
      <left/>
      <right/>
      <top style="thin">
        <color rgb="FF000000"/>
      </top>
      <bottom style="thin">
        <color rgb="FFB7B7B7"/>
      </bottom>
      <diagonal/>
    </border>
    <border>
      <left/>
      <right style="thin">
        <color rgb="FF000000"/>
      </right>
      <top style="thin">
        <color rgb="FF000000"/>
      </top>
      <bottom style="thin">
        <color rgb="FFB7B7B7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B7B7B7"/>
      </top>
      <bottom style="thin">
        <color auto="1"/>
      </bottom>
      <diagonal/>
    </border>
    <border>
      <left/>
      <right/>
      <top style="thin">
        <color rgb="FFB7B7B7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6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/>
    <xf numFmtId="9" fontId="0" fillId="0" borderId="0" xfId="2" applyFont="1" applyAlignment="1"/>
    <xf numFmtId="0" fontId="5" fillId="0" borderId="0" xfId="0" applyFont="1" applyAlignment="1"/>
    <xf numFmtId="0" fontId="8" fillId="0" borderId="0" xfId="0" applyFont="1" applyAlignment="1"/>
    <xf numFmtId="0" fontId="8" fillId="0" borderId="4" xfId="0" applyFont="1" applyBorder="1" applyAlignment="1"/>
    <xf numFmtId="0" fontId="8" fillId="0" borderId="5" xfId="0" applyFont="1" applyBorder="1" applyAlignment="1"/>
    <xf numFmtId="164" fontId="8" fillId="0" borderId="6" xfId="0" applyNumberFormat="1" applyFont="1" applyFill="1" applyBorder="1" applyAlignment="1">
      <alignment horizontal="right"/>
    </xf>
    <xf numFmtId="43" fontId="8" fillId="0" borderId="5" xfId="1" applyFont="1" applyBorder="1" applyAlignment="1"/>
    <xf numFmtId="43" fontId="8" fillId="0" borderId="6" xfId="1" applyFont="1" applyFill="1" applyBorder="1"/>
    <xf numFmtId="0" fontId="8" fillId="0" borderId="5" xfId="0" applyFont="1" applyBorder="1"/>
    <xf numFmtId="164" fontId="8" fillId="0" borderId="6" xfId="0" applyNumberFormat="1" applyFont="1" applyBorder="1" applyAlignment="1">
      <alignment horizontal="right"/>
    </xf>
    <xf numFmtId="43" fontId="8" fillId="0" borderId="5" xfId="1" applyFont="1" applyBorder="1"/>
    <xf numFmtId="43" fontId="8" fillId="0" borderId="6" xfId="1" applyFont="1" applyFill="1" applyBorder="1" applyAlignment="1"/>
    <xf numFmtId="0" fontId="8" fillId="0" borderId="7" xfId="0" applyFont="1" applyBorder="1" applyAlignment="1"/>
    <xf numFmtId="0" fontId="8" fillId="0" borderId="8" xfId="0" applyFont="1" applyBorder="1"/>
    <xf numFmtId="164" fontId="8" fillId="0" borderId="9" xfId="0" applyNumberFormat="1" applyFont="1" applyBorder="1" applyAlignment="1">
      <alignment horizontal="right"/>
    </xf>
    <xf numFmtId="43" fontId="8" fillId="0" borderId="16" xfId="1" applyFont="1" applyBorder="1"/>
    <xf numFmtId="43" fontId="8" fillId="0" borderId="15" xfId="1" applyFont="1" applyFill="1" applyBorder="1"/>
    <xf numFmtId="0" fontId="5" fillId="0" borderId="0" xfId="0" applyFont="1" applyAlignment="1">
      <alignment vertical="top" wrapText="1"/>
    </xf>
    <xf numFmtId="0" fontId="9" fillId="0" borderId="17" xfId="0" applyFont="1" applyBorder="1" applyAlignment="1">
      <alignment horizontal="right"/>
    </xf>
    <xf numFmtId="43" fontId="9" fillId="3" borderId="13" xfId="0" applyNumberFormat="1" applyFont="1" applyFill="1" applyBorder="1" applyAlignment="1"/>
    <xf numFmtId="43" fontId="9" fillId="3" borderId="14" xfId="0" applyNumberFormat="1" applyFont="1" applyFill="1" applyBorder="1" applyAlignment="1"/>
    <xf numFmtId="164" fontId="8" fillId="0" borderId="0" xfId="0" applyNumberFormat="1" applyFont="1"/>
    <xf numFmtId="0" fontId="8" fillId="0" borderId="10" xfId="0" applyFont="1" applyBorder="1" applyAlignment="1"/>
    <xf numFmtId="4" fontId="8" fillId="0" borderId="11" xfId="0" applyNumberFormat="1" applyFont="1" applyBorder="1" applyAlignment="1"/>
    <xf numFmtId="0" fontId="8" fillId="3" borderId="12" xfId="0" applyFont="1" applyFill="1" applyBorder="1"/>
    <xf numFmtId="43" fontId="8" fillId="3" borderId="12" xfId="0" applyNumberFormat="1" applyFont="1" applyFill="1" applyBorder="1"/>
    <xf numFmtId="0" fontId="8" fillId="3" borderId="6" xfId="0" applyFont="1" applyFill="1" applyBorder="1" applyAlignment="1"/>
    <xf numFmtId="3" fontId="8" fillId="0" borderId="5" xfId="0" applyNumberFormat="1" applyFont="1" applyBorder="1" applyAlignment="1"/>
    <xf numFmtId="164" fontId="8" fillId="0" borderId="0" xfId="0" applyNumberFormat="1" applyFont="1" applyAlignment="1"/>
    <xf numFmtId="3" fontId="8" fillId="2" borderId="5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right"/>
    </xf>
    <xf numFmtId="1" fontId="8" fillId="2" borderId="5" xfId="0" applyNumberFormat="1" applyFont="1" applyFill="1" applyBorder="1" applyAlignment="1">
      <alignment horizontal="right"/>
    </xf>
    <xf numFmtId="0" fontId="8" fillId="0" borderId="8" xfId="0" applyFont="1" applyBorder="1" applyAlignment="1"/>
    <xf numFmtId="0" fontId="8" fillId="0" borderId="9" xfId="0" applyFont="1" applyBorder="1" applyAlignment="1"/>
    <xf numFmtId="4" fontId="8" fillId="2" borderId="5" xfId="0" applyNumberFormat="1" applyFont="1" applyFill="1" applyBorder="1" applyAlignment="1"/>
    <xf numFmtId="4" fontId="8" fillId="2" borderId="6" xfId="0" applyNumberFormat="1" applyFont="1" applyFill="1" applyBorder="1"/>
    <xf numFmtId="4" fontId="8" fillId="2" borderId="5" xfId="0" applyNumberFormat="1" applyFont="1" applyFill="1" applyBorder="1"/>
    <xf numFmtId="0" fontId="8" fillId="0" borderId="4" xfId="0" applyFont="1" applyBorder="1" applyAlignment="1">
      <alignment wrapText="1"/>
    </xf>
    <xf numFmtId="4" fontId="8" fillId="2" borderId="8" xfId="0" applyNumberFormat="1" applyFont="1" applyFill="1" applyBorder="1"/>
    <xf numFmtId="4" fontId="8" fillId="2" borderId="15" xfId="0" applyNumberFormat="1" applyFont="1" applyFill="1" applyBorder="1"/>
    <xf numFmtId="0" fontId="8" fillId="0" borderId="7" xfId="0" applyFont="1" applyBorder="1" applyAlignment="1">
      <alignment wrapText="1"/>
    </xf>
    <xf numFmtId="4" fontId="8" fillId="2" borderId="9" xfId="0" applyNumberFormat="1" applyFont="1" applyFill="1" applyBorder="1"/>
    <xf numFmtId="0" fontId="7" fillId="0" borderId="7" xfId="0" applyFont="1" applyBorder="1" applyAlignment="1"/>
    <xf numFmtId="4" fontId="7" fillId="2" borderId="8" xfId="0" applyNumberFormat="1" applyFont="1" applyFill="1" applyBorder="1"/>
    <xf numFmtId="4" fontId="7" fillId="2" borderId="9" xfId="0" applyNumberFormat="1" applyFont="1" applyFill="1" applyBorder="1"/>
    <xf numFmtId="0" fontId="6" fillId="4" borderId="1" xfId="0" applyFont="1" applyFill="1" applyBorder="1" applyAlignment="1"/>
    <xf numFmtId="0" fontId="6" fillId="4" borderId="2" xfId="0" applyFont="1" applyFill="1" applyBorder="1" applyAlignment="1">
      <alignment horizontal="right"/>
    </xf>
    <xf numFmtId="0" fontId="6" fillId="4" borderId="3" xfId="0" applyFont="1" applyFill="1" applyBorder="1" applyAlignment="1">
      <alignment horizontal="right"/>
    </xf>
    <xf numFmtId="164" fontId="8" fillId="5" borderId="6" xfId="0" applyNumberFormat="1" applyFont="1" applyFill="1" applyBorder="1" applyAlignment="1">
      <alignment horizontal="right"/>
    </xf>
    <xf numFmtId="0" fontId="6" fillId="4" borderId="3" xfId="0" applyFont="1" applyFill="1" applyBorder="1" applyAlignment="1"/>
    <xf numFmtId="0" fontId="10" fillId="4" borderId="7" xfId="0" applyFont="1" applyFill="1" applyBorder="1" applyAlignment="1"/>
    <xf numFmtId="0" fontId="6" fillId="4" borderId="8" xfId="0" applyFont="1" applyFill="1" applyBorder="1" applyAlignment="1">
      <alignment horizontal="right"/>
    </xf>
    <xf numFmtId="0" fontId="6" fillId="4" borderId="9" xfId="0" applyFont="1" applyFill="1" applyBorder="1" applyAlignment="1">
      <alignment horizontal="right"/>
    </xf>
    <xf numFmtId="0" fontId="5" fillId="0" borderId="1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494A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Avenir Book" charset="0"/>
                <a:ea typeface="Avenir Book" charset="0"/>
                <a:cs typeface="Avenir Book" charset="0"/>
              </a:defRPr>
            </a:pPr>
            <a:r>
              <a:rPr lang="en-US">
                <a:solidFill>
                  <a:schemeClr val="tx1"/>
                </a:solidFill>
                <a:latin typeface="Avenir Book" charset="0"/>
                <a:ea typeface="Avenir Book" charset="0"/>
                <a:cs typeface="Avenir Book" charset="0"/>
              </a:rPr>
              <a:t>Fordeling av lønnskostnad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Avenir Book" charset="0"/>
              <a:ea typeface="Avenir Book" charset="0"/>
              <a:cs typeface="Avenir Book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947264646442385"/>
          <c:y val="0.137995747408665"/>
          <c:w val="0.476238495874923"/>
          <c:h val="0.86200425259133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venir Book" charset="0"/>
                    <a:ea typeface="Avenir Book" charset="0"/>
                    <a:cs typeface="Avenir Book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(Lønn!$B$28,Lønn!$B$29,Lønn!$B$30,Lønn!$B$31,Lønn!$B$32,Lønn!$B$33)</c:f>
              <c:strCache>
                <c:ptCount val="6"/>
                <c:pt idx="0">
                  <c:v>Bruttolønn inkl. naturalytelser  </c:v>
                </c:pt>
                <c:pt idx="1">
                  <c:v>Arbeidsgiveravgift, kontantytelser</c:v>
                </c:pt>
                <c:pt idx="2">
                  <c:v>Arbeidsgiveravgift, avgiftspl. naturalytelser</c:v>
                </c:pt>
                <c:pt idx="3">
                  <c:v>Feriepenger</c:v>
                </c:pt>
                <c:pt idx="4">
                  <c:v>Arbeidsgiveravgift av feriepenger</c:v>
                </c:pt>
                <c:pt idx="5">
                  <c:v>Sparering obligatorisk tjenestepengsjon (OTP)</c:v>
                </c:pt>
              </c:strCache>
            </c:strRef>
          </c:cat>
          <c:val>
            <c:numRef>
              <c:f>(Lønn!$C$28,Lønn!$C$29,Lønn!$C$30,Lønn!$C$31,Lønn!$C$32,Lønn!$C$33)</c:f>
              <c:numCache>
                <c:formatCode>#,##0.00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0975628317115"/>
          <c:y val="0.165312945630027"/>
          <c:w val="0.341892766248162"/>
          <c:h val="0.8005570965509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venir Book" charset="0"/>
              <a:ea typeface="Avenir Book" charset="0"/>
              <a:cs typeface="Avenir Book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346691</xdr:colOff>
      <xdr:row>0</xdr:row>
      <xdr:rowOff>24730</xdr:rowOff>
    </xdr:from>
    <xdr:to>
      <xdr:col>8</xdr:col>
      <xdr:colOff>19538</xdr:colOff>
      <xdr:row>4</xdr:row>
      <xdr:rowOff>146538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1548" b="23851"/>
        <a:stretch/>
      </xdr:blipFill>
      <xdr:spPr>
        <a:xfrm>
          <a:off x="9891229" y="24730"/>
          <a:ext cx="2115155" cy="903346"/>
        </a:xfrm>
        <a:prstGeom prst="rect">
          <a:avLst/>
        </a:prstGeom>
      </xdr:spPr>
    </xdr:pic>
    <xdr:clientData/>
  </xdr:twoCellAnchor>
  <xdr:twoCellAnchor>
    <xdr:from>
      <xdr:col>1</xdr:col>
      <xdr:colOff>2590801</xdr:colOff>
      <xdr:row>34</xdr:row>
      <xdr:rowOff>186267</xdr:rowOff>
    </xdr:from>
    <xdr:to>
      <xdr:col>5</xdr:col>
      <xdr:colOff>2540001</xdr:colOff>
      <xdr:row>52</xdr:row>
      <xdr:rowOff>16934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I34"/>
  <sheetViews>
    <sheetView showGridLines="0" tabSelected="1" zoomScale="150" zoomScaleNormal="130" zoomScalePageLayoutView="130" workbookViewId="0"/>
  </sheetViews>
  <sheetFormatPr baseColWidth="10" defaultColWidth="14.5" defaultRowHeight="15.75" customHeight="1" x14ac:dyDescent="0.25"/>
  <cols>
    <col min="1" max="1" width="4.1640625" style="4" customWidth="1"/>
    <col min="2" max="2" width="41.83203125" style="4" customWidth="1"/>
    <col min="3" max="3" width="14.5" style="4"/>
    <col min="4" max="4" width="15.1640625" style="4" customWidth="1"/>
    <col min="5" max="5" width="5.1640625" style="4" customWidth="1"/>
    <col min="6" max="6" width="44.5" style="4" customWidth="1"/>
    <col min="7" max="7" width="14.5" style="4"/>
    <col min="8" max="8" width="17.5" style="4" bestFit="1" customWidth="1"/>
    <col min="9" max="16384" width="14.5" style="4"/>
  </cols>
  <sheetData>
    <row r="2" spans="2:9" ht="15.75" customHeight="1" x14ac:dyDescent="0.25">
      <c r="B2" s="65" t="s">
        <v>45</v>
      </c>
      <c r="C2" s="65"/>
      <c r="D2" s="65"/>
    </row>
    <row r="3" spans="2:9" ht="15.75" customHeight="1" x14ac:dyDescent="0.25">
      <c r="B3" s="65"/>
      <c r="C3" s="65"/>
      <c r="D3" s="65"/>
    </row>
    <row r="6" spans="2:9" ht="15.75" customHeight="1" x14ac:dyDescent="0.25">
      <c r="B6" s="48" t="s">
        <v>42</v>
      </c>
      <c r="C6" s="49"/>
      <c r="D6" s="50" t="s">
        <v>0</v>
      </c>
      <c r="E6" s="5"/>
      <c r="F6" s="48" t="s">
        <v>26</v>
      </c>
      <c r="G6" s="49" t="s">
        <v>33</v>
      </c>
      <c r="H6" s="50" t="s">
        <v>32</v>
      </c>
    </row>
    <row r="7" spans="2:9" ht="15.75" customHeight="1" x14ac:dyDescent="0.25">
      <c r="B7" s="6" t="s">
        <v>1</v>
      </c>
      <c r="C7" s="7"/>
      <c r="D7" s="8" t="s">
        <v>17</v>
      </c>
      <c r="E7" s="5"/>
      <c r="F7" s="6" t="s">
        <v>34</v>
      </c>
      <c r="G7" s="9"/>
      <c r="H7" s="10"/>
    </row>
    <row r="8" spans="2:9" ht="15.75" customHeight="1" x14ac:dyDescent="0.25">
      <c r="B8" s="6" t="s">
        <v>2</v>
      </c>
      <c r="C8" s="11"/>
      <c r="D8" s="12" t="s">
        <v>18</v>
      </c>
      <c r="F8" s="6" t="s">
        <v>34</v>
      </c>
      <c r="G8" s="13"/>
      <c r="H8" s="14"/>
    </row>
    <row r="9" spans="2:9" ht="15.75" customHeight="1" x14ac:dyDescent="0.25">
      <c r="B9" s="6" t="s">
        <v>3</v>
      </c>
      <c r="C9" s="11"/>
      <c r="D9" s="51" t="str">
        <f>IFERROR(D8*D7,"")</f>
        <v/>
      </c>
      <c r="F9" s="6" t="s">
        <v>34</v>
      </c>
      <c r="G9" s="13"/>
      <c r="H9" s="10"/>
    </row>
    <row r="10" spans="2:9" ht="15.75" customHeight="1" x14ac:dyDescent="0.25">
      <c r="B10" s="15" t="s">
        <v>4</v>
      </c>
      <c r="C10" s="16"/>
      <c r="D10" s="17" t="s">
        <v>23</v>
      </c>
      <c r="F10" s="6" t="s">
        <v>34</v>
      </c>
      <c r="G10" s="13"/>
      <c r="H10" s="10"/>
    </row>
    <row r="11" spans="2:9" ht="15.75" customHeight="1" x14ac:dyDescent="0.25">
      <c r="F11" s="6" t="s">
        <v>34</v>
      </c>
      <c r="G11" s="13"/>
      <c r="H11" s="10"/>
    </row>
    <row r="12" spans="2:9" ht="15.75" customHeight="1" x14ac:dyDescent="0.25">
      <c r="B12" s="48" t="s">
        <v>43</v>
      </c>
      <c r="C12" s="49"/>
      <c r="D12" s="50"/>
      <c r="F12" s="6" t="s">
        <v>34</v>
      </c>
      <c r="G12" s="13"/>
      <c r="H12" s="10"/>
    </row>
    <row r="13" spans="2:9" ht="15.75" customHeight="1" x14ac:dyDescent="0.25">
      <c r="B13" s="56" t="s">
        <v>44</v>
      </c>
      <c r="C13" s="57"/>
      <c r="D13" s="58"/>
      <c r="F13" s="6" t="s">
        <v>34</v>
      </c>
      <c r="G13" s="13"/>
      <c r="H13" s="10"/>
    </row>
    <row r="14" spans="2:9" ht="15.75" customHeight="1" x14ac:dyDescent="0.25">
      <c r="B14" s="59"/>
      <c r="C14" s="60"/>
      <c r="D14" s="61"/>
      <c r="F14" s="6" t="s">
        <v>34</v>
      </c>
      <c r="G14" s="13"/>
      <c r="H14" s="10"/>
    </row>
    <row r="15" spans="2:9" ht="15.75" customHeight="1" x14ac:dyDescent="0.25">
      <c r="B15" s="59"/>
      <c r="C15" s="60"/>
      <c r="D15" s="61"/>
      <c r="F15" s="6" t="s">
        <v>34</v>
      </c>
      <c r="G15" s="13"/>
      <c r="H15" s="10"/>
      <c r="I15" s="5"/>
    </row>
    <row r="16" spans="2:9" ht="15.75" customHeight="1" x14ac:dyDescent="0.25">
      <c r="B16" s="62"/>
      <c r="C16" s="63"/>
      <c r="D16" s="64"/>
      <c r="F16" s="6" t="s">
        <v>34</v>
      </c>
      <c r="G16" s="18"/>
      <c r="H16" s="19"/>
      <c r="I16" s="5"/>
    </row>
    <row r="17" spans="2:9" ht="15.75" customHeight="1" x14ac:dyDescent="0.25">
      <c r="B17" s="20"/>
      <c r="C17" s="20"/>
      <c r="D17" s="20"/>
      <c r="F17" s="21" t="s">
        <v>21</v>
      </c>
      <c r="G17" s="22">
        <f>SUM(G7:G16)</f>
        <v>0</v>
      </c>
      <c r="H17" s="23">
        <f>SUM(H7:H16)</f>
        <v>0</v>
      </c>
      <c r="I17" s="5"/>
    </row>
    <row r="18" spans="2:9" ht="15.75" customHeight="1" x14ac:dyDescent="0.25">
      <c r="D18" s="24"/>
      <c r="I18" s="5"/>
    </row>
    <row r="19" spans="2:9" ht="15.75" customHeight="1" x14ac:dyDescent="0.25">
      <c r="B19" s="48" t="s">
        <v>5</v>
      </c>
      <c r="C19" s="49" t="s">
        <v>35</v>
      </c>
      <c r="D19" s="52"/>
      <c r="F19" s="48" t="s">
        <v>6</v>
      </c>
      <c r="G19" s="49" t="s">
        <v>35</v>
      </c>
      <c r="H19" s="50" t="s">
        <v>22</v>
      </c>
      <c r="I19" s="5"/>
    </row>
    <row r="20" spans="2:9" ht="15.75" customHeight="1" x14ac:dyDescent="0.25">
      <c r="B20" s="25" t="s">
        <v>7</v>
      </c>
      <c r="C20" s="26"/>
      <c r="D20" s="27"/>
      <c r="F20" s="25" t="s">
        <v>36</v>
      </c>
      <c r="G20" s="26"/>
      <c r="H20" s="28">
        <f>G20+SUM(G17:H17)</f>
        <v>0</v>
      </c>
      <c r="I20" s="5"/>
    </row>
    <row r="21" spans="2:9" ht="15.75" customHeight="1" x14ac:dyDescent="0.25">
      <c r="B21" s="6" t="s">
        <v>8</v>
      </c>
      <c r="C21" s="7"/>
      <c r="D21" s="29"/>
      <c r="F21" s="6" t="s">
        <v>8</v>
      </c>
      <c r="G21" s="30"/>
      <c r="H21" s="29"/>
      <c r="I21" s="31"/>
    </row>
    <row r="22" spans="2:9" ht="15.75" customHeight="1" x14ac:dyDescent="0.25">
      <c r="B22" s="6" t="s">
        <v>9</v>
      </c>
      <c r="C22" s="32" t="s">
        <v>19</v>
      </c>
      <c r="D22" s="29"/>
      <c r="F22" s="6" t="s">
        <v>9</v>
      </c>
      <c r="G22" s="32" t="s">
        <v>19</v>
      </c>
      <c r="H22" s="29"/>
      <c r="I22" s="5"/>
    </row>
    <row r="23" spans="2:9" ht="15.75" customHeight="1" x14ac:dyDescent="0.25">
      <c r="B23" s="6" t="s">
        <v>10</v>
      </c>
      <c r="C23" s="33" t="str">
        <f>IFERROR(52-C22,"")</f>
        <v/>
      </c>
      <c r="D23" s="29"/>
      <c r="F23" s="6" t="s">
        <v>10</v>
      </c>
      <c r="G23" s="32" t="str">
        <f>IFERROR(52-G22,"")</f>
        <v/>
      </c>
      <c r="H23" s="29"/>
    </row>
    <row r="24" spans="2:9" ht="15.75" customHeight="1" x14ac:dyDescent="0.25">
      <c r="B24" s="6" t="s">
        <v>11</v>
      </c>
      <c r="C24" s="34" t="str">
        <f>IFERROR(C21*C23/12,"")</f>
        <v/>
      </c>
      <c r="D24" s="29"/>
      <c r="F24" s="6" t="s">
        <v>12</v>
      </c>
      <c r="G24" s="32" t="str">
        <f>IFERROR(G21*G23,"")</f>
        <v/>
      </c>
      <c r="H24" s="29"/>
    </row>
    <row r="25" spans="2:9" ht="15.75" customHeight="1" x14ac:dyDescent="0.25">
      <c r="B25" s="15"/>
      <c r="C25" s="35"/>
      <c r="D25" s="36"/>
      <c r="F25" s="15"/>
      <c r="G25" s="35"/>
      <c r="H25" s="36"/>
    </row>
    <row r="26" spans="2:9" ht="15.75" customHeight="1" x14ac:dyDescent="0.25">
      <c r="B26" s="53"/>
      <c r="C26" s="54" t="s">
        <v>13</v>
      </c>
      <c r="D26" s="55" t="s">
        <v>14</v>
      </c>
      <c r="F26" s="53"/>
      <c r="G26" s="54" t="s">
        <v>15</v>
      </c>
      <c r="H26" s="55" t="s">
        <v>13</v>
      </c>
    </row>
    <row r="27" spans="2:9" ht="15.75" customHeight="1" x14ac:dyDescent="0.25">
      <c r="B27" s="6" t="s">
        <v>16</v>
      </c>
      <c r="C27" s="37">
        <f>IFERROR(C20*C24,0)</f>
        <v>0</v>
      </c>
      <c r="D27" s="38">
        <f>C27*12</f>
        <v>0</v>
      </c>
      <c r="F27" s="6" t="s">
        <v>16</v>
      </c>
      <c r="G27" s="37">
        <f>IFERROR( G20/G24,0)</f>
        <v>0</v>
      </c>
      <c r="H27" s="38">
        <f>IFERROR(G27*(G24/12),0)</f>
        <v>0</v>
      </c>
    </row>
    <row r="28" spans="2:9" ht="15.75" customHeight="1" x14ac:dyDescent="0.25">
      <c r="B28" s="6" t="s">
        <v>40</v>
      </c>
      <c r="C28" s="37">
        <f>IFERROR(C20*C24+SUM(G17:H17)/12,0)</f>
        <v>0</v>
      </c>
      <c r="D28" s="38">
        <f>C28*12</f>
        <v>0</v>
      </c>
      <c r="F28" s="6" t="s">
        <v>39</v>
      </c>
      <c r="G28" s="37">
        <f>IFERROR( H20/G24,0)</f>
        <v>0</v>
      </c>
      <c r="H28" s="38">
        <f>IFERROR(G28*(G24/12),0)</f>
        <v>0</v>
      </c>
    </row>
    <row r="29" spans="2:9" ht="15.75" customHeight="1" x14ac:dyDescent="0.25">
      <c r="B29" s="6" t="s">
        <v>25</v>
      </c>
      <c r="C29" s="39">
        <f>IFERROR(C27*D7,0)</f>
        <v>0</v>
      </c>
      <c r="D29" s="38">
        <f>C29*12</f>
        <v>0</v>
      </c>
      <c r="F29" s="6" t="s">
        <v>25</v>
      </c>
      <c r="G29" s="39">
        <f>IFERROR($D$7*G27,0)</f>
        <v>0</v>
      </c>
      <c r="H29" s="38">
        <f>IFERROR(D7*H27,0)</f>
        <v>0</v>
      </c>
    </row>
    <row r="30" spans="2:9" ht="15.75" customHeight="1" x14ac:dyDescent="0.25">
      <c r="B30" s="6" t="s">
        <v>37</v>
      </c>
      <c r="C30" s="39">
        <f>IFERROR(G17/12*D7,0)</f>
        <v>0</v>
      </c>
      <c r="D30" s="38">
        <f>C30*12</f>
        <v>0</v>
      </c>
      <c r="F30" s="6" t="s">
        <v>37</v>
      </c>
      <c r="G30" s="39">
        <f>IFERROR($D$7*G17/G24,0)</f>
        <v>0</v>
      </c>
      <c r="H30" s="38">
        <f>IFERROR(D7*(G17/12),0)</f>
        <v>0</v>
      </c>
    </row>
    <row r="31" spans="2:9" ht="15.75" customHeight="1" x14ac:dyDescent="0.25">
      <c r="B31" s="6" t="s">
        <v>2</v>
      </c>
      <c r="C31" s="39">
        <f>IFERROR(C27*D8,0)</f>
        <v>0</v>
      </c>
      <c r="D31" s="38">
        <f t="shared" ref="D31:D33" si="0">C31*12</f>
        <v>0</v>
      </c>
      <c r="F31" s="6" t="s">
        <v>2</v>
      </c>
      <c r="G31" s="39">
        <f>IFERROR($D$8*G27,0)</f>
        <v>0</v>
      </c>
      <c r="H31" s="38">
        <f>IFERROR(D8*H27,0)</f>
        <v>0</v>
      </c>
    </row>
    <row r="32" spans="2:9" ht="15.75" customHeight="1" x14ac:dyDescent="0.25">
      <c r="B32" s="40" t="s">
        <v>3</v>
      </c>
      <c r="C32" s="39">
        <f>IFERROR(C27*D9,0)</f>
        <v>0</v>
      </c>
      <c r="D32" s="38">
        <f t="shared" si="0"/>
        <v>0</v>
      </c>
      <c r="F32" s="40" t="s">
        <v>3</v>
      </c>
      <c r="G32" s="39">
        <f>IFERROR($D$9*G27,0)</f>
        <v>0</v>
      </c>
      <c r="H32" s="38">
        <f>IFERROR(D9*H27,0)</f>
        <v>0</v>
      </c>
    </row>
    <row r="33" spans="2:8" ht="15.75" customHeight="1" x14ac:dyDescent="0.25">
      <c r="B33" s="15" t="s">
        <v>46</v>
      </c>
      <c r="C33" s="41">
        <f>IFERROR(C27*D10,0)</f>
        <v>0</v>
      </c>
      <c r="D33" s="42">
        <f t="shared" si="0"/>
        <v>0</v>
      </c>
      <c r="F33" s="43" t="s">
        <v>46</v>
      </c>
      <c r="G33" s="41">
        <f>IFERROR($D$10*G27,0)</f>
        <v>0</v>
      </c>
      <c r="H33" s="44">
        <f>IFERROR(D10*H27,0)</f>
        <v>0</v>
      </c>
    </row>
    <row r="34" spans="2:8" ht="15.75" customHeight="1" x14ac:dyDescent="0.25">
      <c r="B34" s="45" t="s">
        <v>41</v>
      </c>
      <c r="C34" s="46">
        <f>SUM(C28:C33)</f>
        <v>0</v>
      </c>
      <c r="D34" s="47">
        <f>SUM(D28:D33)</f>
        <v>0</v>
      </c>
      <c r="F34" s="45" t="s">
        <v>38</v>
      </c>
      <c r="G34" s="46">
        <f>SUM(G28:G33)</f>
        <v>0</v>
      </c>
      <c r="H34" s="46">
        <f>SUM(H28:H33)</f>
        <v>0</v>
      </c>
    </row>
  </sheetData>
  <mergeCells count="2">
    <mergeCell ref="B13:D16"/>
    <mergeCell ref="B2:D3"/>
  </mergeCells>
  <pageMargins left="0.7" right="0.7" top="0.75" bottom="0.75" header="0.3" footer="0.3"/>
  <pageSetup paperSize="9" orientation="portrait" horizontalDpi="0" verticalDpi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>
          <x14:formula1>
            <xm:f>Satser!$B$1:$B$8</xm:f>
          </x14:formula1>
          <xm:sqref>D8</xm:sqref>
        </x14:dataValidation>
        <x14:dataValidation type="list" allowBlank="1" showInputMessage="1" showErrorMessage="1">
          <x14:formula1>
            <xm:f>Satser!$A$1:$A$7</xm:f>
          </x14:formula1>
          <xm:sqref>D7</xm:sqref>
        </x14:dataValidation>
        <x14:dataValidation type="list" allowBlank="1">
          <x14:formula1>
            <xm:f>Satser!#REF!</xm:f>
          </x14:formula1>
          <xm:sqref>C7</xm:sqref>
        </x14:dataValidation>
        <x14:dataValidation type="list" allowBlank="1" showInputMessage="1" showErrorMessage="1">
          <x14:formula1>
            <xm:f>Satser!$D$1:$D$7</xm:f>
          </x14:formula1>
          <xm:sqref>D10</xm:sqref>
        </x14:dataValidation>
        <x14:dataValidation type="list" allowBlank="1" showInputMessage="1" showErrorMessage="1">
          <x14:formula1>
            <xm:f>Satser!$E$1:$E$20</xm:f>
          </x14:formula1>
          <xm:sqref>F7:F16</xm:sqref>
        </x14:dataValidation>
        <x14:dataValidation type="list" allowBlank="1" showInputMessage="1" showErrorMessage="1">
          <x14:formula1>
            <xm:f>Satser!$C$1:$C$4</xm:f>
          </x14:formula1>
          <xm:sqref>C22 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6" sqref="C6"/>
    </sheetView>
  </sheetViews>
  <sheetFormatPr baseColWidth="10" defaultColWidth="14.5" defaultRowHeight="15.75" customHeight="1" x14ac:dyDescent="0.15"/>
  <sheetData>
    <row r="1" spans="1:5" ht="15.75" customHeight="1" x14ac:dyDescent="0.15">
      <c r="A1" s="1" t="s">
        <v>17</v>
      </c>
      <c r="B1" s="1" t="s">
        <v>18</v>
      </c>
      <c r="C1" s="1" t="s">
        <v>19</v>
      </c>
      <c r="D1" s="1" t="s">
        <v>23</v>
      </c>
      <c r="E1" s="1" t="s">
        <v>34</v>
      </c>
    </row>
    <row r="2" spans="1:5" ht="15.75" customHeight="1" x14ac:dyDescent="0.15">
      <c r="A2" s="2">
        <v>0.14099999999999999</v>
      </c>
      <c r="B2" s="2">
        <v>0.10199999999999999</v>
      </c>
      <c r="C2" s="1">
        <v>4</v>
      </c>
      <c r="D2" s="3">
        <v>0.02</v>
      </c>
      <c r="E2" t="s">
        <v>28</v>
      </c>
    </row>
    <row r="3" spans="1:5" ht="15.75" customHeight="1" x14ac:dyDescent="0.15">
      <c r="A3" s="2">
        <v>0.106</v>
      </c>
      <c r="B3" s="2">
        <v>0.12</v>
      </c>
      <c r="C3" s="1">
        <v>5</v>
      </c>
      <c r="D3" s="3">
        <v>0.03</v>
      </c>
      <c r="E3" t="s">
        <v>31</v>
      </c>
    </row>
    <row r="4" spans="1:5" ht="15.75" customHeight="1" x14ac:dyDescent="0.15">
      <c r="A4" s="2">
        <v>6.4000000000000001E-2</v>
      </c>
      <c r="B4" s="2">
        <v>0.125</v>
      </c>
      <c r="C4" s="1">
        <v>6</v>
      </c>
      <c r="D4" s="3">
        <v>0.04</v>
      </c>
      <c r="E4" t="s">
        <v>29</v>
      </c>
    </row>
    <row r="5" spans="1:5" ht="15.75" customHeight="1" x14ac:dyDescent="0.15">
      <c r="A5" s="2">
        <v>5.0999999999999997E-2</v>
      </c>
      <c r="B5" s="2">
        <v>0.14299999999999999</v>
      </c>
      <c r="C5" s="1"/>
      <c r="D5" s="3">
        <v>0.05</v>
      </c>
      <c r="E5" t="s">
        <v>24</v>
      </c>
    </row>
    <row r="6" spans="1:5" ht="15.75" customHeight="1" x14ac:dyDescent="0.15">
      <c r="A6" s="2">
        <v>7.9000000000000001E-2</v>
      </c>
      <c r="B6" s="2"/>
      <c r="D6" s="3">
        <v>0.06</v>
      </c>
      <c r="E6" t="s">
        <v>27</v>
      </c>
    </row>
    <row r="7" spans="1:5" ht="15.75" customHeight="1" x14ac:dyDescent="0.15">
      <c r="A7" s="2">
        <v>0</v>
      </c>
      <c r="D7" s="3">
        <v>7.0000000000000007E-2</v>
      </c>
      <c r="E7" t="s">
        <v>20</v>
      </c>
    </row>
    <row r="8" spans="1:5" ht="15.75" customHeight="1" x14ac:dyDescent="0.15">
      <c r="D8" s="3"/>
      <c r="E8" t="s">
        <v>30</v>
      </c>
    </row>
    <row r="9" spans="1:5" ht="15.75" customHeight="1" x14ac:dyDescent="0.15">
      <c r="D9" s="3"/>
    </row>
    <row r="10" spans="1:5" ht="15.75" customHeight="1" x14ac:dyDescent="0.15">
      <c r="D10" s="3"/>
    </row>
    <row r="11" spans="1:5" ht="15.75" customHeight="1" x14ac:dyDescent="0.15">
      <c r="D11" s="3"/>
    </row>
    <row r="12" spans="1:5" ht="15.75" customHeight="1" x14ac:dyDescent="0.15">
      <c r="D1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Lønn</vt:lpstr>
      <vt:lpstr>Satser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2017-04-04T14:46:03Z</dcterms:modified>
</cp:coreProperties>
</file>